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0" windowWidth="12360" windowHeight="8136" activeTab="0"/>
  </bookViews>
  <sheets>
    <sheet name="cr_3100_ml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<sst xmlns="http://schemas.openxmlformats.org/spreadsheetml/2006/main" count="80" uniqueCount="68">
  <si>
    <t>CYLINDER  SHIM  THICKNESS  CALCULATION  WORKSHEET</t>
  </si>
  <si>
    <t>DESIRED COMPRESSION RATIO</t>
  </si>
  <si>
    <t>USER  ENTRY</t>
  </si>
  <si>
    <t>FIXED  VOLUMES</t>
  </si>
  <si>
    <t xml:space="preserve"> </t>
  </si>
  <si>
    <t xml:space="preserve">PISTON  DISH  ( CC's )    </t>
  </si>
  <si>
    <t>COMBUSTION  CHAMBER   ( CC's )</t>
  </si>
  <si>
    <t>DECK  HEIGHT  (In.)</t>
  </si>
  <si>
    <t>HEAD  GASKET  THICKNESS  (In.)</t>
  </si>
  <si>
    <t>DECK  VOLUME  ( CC.'s)</t>
  </si>
  <si>
    <t>Pi * (BORE/2) ^ 2 * DECK HEIGHT</t>
  </si>
  <si>
    <t>HEAD GASKET VOLUME  ( CC's )</t>
  </si>
  <si>
    <t>Pi * (BORE/2) ^ 2 * HEAD GASKET THICKNESS</t>
  </si>
  <si>
    <t>TOTAL FIXED VOLUME  ( CC's )</t>
  </si>
  <si>
    <t>SUM OF ALL ABOVE VOLUMES</t>
  </si>
  <si>
    <t>SWEPT  VOLUME  CALCULATIONS</t>
  </si>
  <si>
    <t>BORE  (IN  MM)</t>
  </si>
  <si>
    <t>STROKE  (IN MM)</t>
  </si>
  <si>
    <t xml:space="preserve">SWEPT VOLUME  ( CC's ) </t>
  </si>
  <si>
    <t>(Pi  *  (BORE/2) ^ 2   *  STROKE) / 1000</t>
  </si>
  <si>
    <t>TOTAL  VOLUME  ( CC's )</t>
  </si>
  <si>
    <t>SUM OF FIXED VOLUME AND SWEPT VOLUME</t>
  </si>
  <si>
    <t>COMPRESSION  RATIO</t>
  </si>
  <si>
    <t>TOTAL VOLUME / FIXED VOLUME</t>
  </si>
  <si>
    <t>ADDITIONAL  VOLUME  (mm ^ 3)</t>
  </si>
  <si>
    <t>CALCULATED VALUE</t>
  </si>
  <si>
    <t>TO REDUCE  C/R  TO  DESIRED</t>
  </si>
  <si>
    <t xml:space="preserve">     SEE  BELOW</t>
  </si>
  <si>
    <t>SHIM  THICKNESS  REQ'D  (mm) - In</t>
  </si>
  <si>
    <t>FOR  ABOVE VOLUME</t>
  </si>
  <si>
    <t>NOTES:</t>
  </si>
  <si>
    <t>FOR  ANY  ENGINE,</t>
  </si>
  <si>
    <t>THE COMPRESSION RATIO  = THE TOTAL VOLUME / FIXED VOLUME</t>
  </si>
  <si>
    <t>THEREFORE, THE COMPRESSION RATIO OF ANY ENGINE</t>
  </si>
  <si>
    <t>CAN BE SET TO  ANY VALUE  R   (WHERE  R  IS LESS THAN</t>
  </si>
  <si>
    <t xml:space="preserve"> THE COMPRESSION WITH NO SHIMS OR GASKETS AT ALL)  </t>
  </si>
  <si>
    <t xml:space="preserve">BY ADDING TO THE FIXED VOLUME, </t>
  </si>
  <si>
    <t>WHICH ALSO ADDS TO THE TOTAL VOLUME, THUS:</t>
  </si>
  <si>
    <t>DESIRED  COMPRESSION RATIO   (R) = (TOTAL VOLUME + SHIM VOLUME, OR  x)</t>
  </si>
  <si>
    <t>DIVIDED BY (FIXED VOLUME + SHIM VOLUME, OR x)</t>
  </si>
  <si>
    <t>ALGEBRAICLY:  R = (Vt + x ) / (Vf + x)</t>
  </si>
  <si>
    <t>TO SIMPLIFY MATTERS, LET'S USE A TYPICAL NUMERICAL VALUE FOR R</t>
  </si>
  <si>
    <t xml:space="preserve"> IN OUR EXAMPLE.   LET'S USE THE U.S. STANDARD COMPRESSION OF 7.6.</t>
  </si>
  <si>
    <t>NOW WE CAN SOLVE FOR  x.  THE FIRST STEP IS TO MULTIPLY BOTH</t>
  </si>
  <si>
    <t>SIDES BY (FIXED VOLUME + x), OR Vf + x</t>
  </si>
  <si>
    <t>THUS:  7.6(Vf +x) = [(Vt + x ) / (Vf + x)] * (Vf + x)</t>
  </si>
  <si>
    <t>THE Vf + x TERMS ON THE RIGHT SIDE CANCEL, AND WE ARE LEFT WITH JUST Vt + x.</t>
  </si>
  <si>
    <t>DISTRIBUTING THROUGH ON THE LEFT, WE GET:  7.6Vf + 7.6 x</t>
  </si>
  <si>
    <t>THUS:  7.6Vf + 7.6x = Vt + x</t>
  </si>
  <si>
    <t>NOW, WE CAN SUBTRACT 7.6x FROM BOTH SIDES, LEAVING:</t>
  </si>
  <si>
    <t xml:space="preserve">  7.6 Vf = Vt - 6.6 x</t>
  </si>
  <si>
    <t>AND AGAIN SUBTRACTING, THIS TIME  Vt:</t>
  </si>
  <si>
    <t>7.6Vf - Vt = -6.6x</t>
  </si>
  <si>
    <t>NOW, WE MULTIPLY BY -1, RESULTING:</t>
  </si>
  <si>
    <t xml:space="preserve">   -7.6Vf + Vt = 6.6x</t>
  </si>
  <si>
    <t>LAST, WE DIVIDE BOTH SIDES BY 6.6, TO GET x BY ITSELF:</t>
  </si>
  <si>
    <t>(-7.6Vf + Vt)/6.6 = x</t>
  </si>
  <si>
    <t>THIS GIVES US THE CHANGE IN VOLUME REQUIRED TO GET TO 7.6 TO 1 C/R (IN CC.)</t>
  </si>
  <si>
    <t xml:space="preserve">NOW THAT WE NOW HOW TO DO IT, WE CAN SUBSTITUTE ANY NUMBER WE WISH </t>
  </si>
  <si>
    <t xml:space="preserve">FOR 7.6 IN THE EXAMPLE.    THIS NUMBER IS INPUT AS THE DESIRED </t>
  </si>
  <si>
    <t>COMPRESSION RATIO INTO CELL  B3 BY THE USER.</t>
  </si>
  <si>
    <t>THE FORMULA IN CELL B32 IS THE ABOVE FORMULA MULTIPLIED BY 1000 ,</t>
  </si>
  <si>
    <t>TO OBTAIN THE RESULT IN CUBIC MILLIMETERS.</t>
  </si>
  <si>
    <t>FINALLY, WE CALCULATE THE SHIM THICKNESS IN CELL B22 BY</t>
  </si>
  <si>
    <t>REWORKING THE FORMULA FOR VOLUME OF A CYLINDER TO SOLVE</t>
  </si>
  <si>
    <t>FOR HEIGHT, OR SHIM THICKNESS "T" THUS:</t>
  </si>
  <si>
    <t xml:space="preserve">  T = x / Pi R ^2  WHERE x IS OUR MYSTERY VOLUME FROM THE</t>
  </si>
  <si>
    <t>PREVIOUS CALCULATION.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</si>
</sst>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workbookViewId="0" topLeftCell="A6">
      <selection activeCell="B12" sqref="B12"/>
    </sheetView>
  </sheetViews>
  <sheetFormatPr defaultColWidth="9.140625" defaultRowHeight="12.75"/>
  <cols>
    <col min="1" max="1" width="32.7109375" style="0" customWidth="1"/>
    <col min="2" max="2" width="16.7109375" style="0" customWidth="1"/>
    <col min="4" max="4" width="45.7109375" style="0" customWidth="1"/>
    <col min="5" max="5" width="8.8515625" style="1" customWidth="1"/>
  </cols>
  <sheetData>
    <row r="1" ht="12">
      <c r="A1" t="s">
        <v>0</v>
      </c>
    </row>
    <row r="3" spans="1:4" ht="12">
      <c r="A3" t="s">
        <v>1</v>
      </c>
      <c r="B3">
        <v>9.27</v>
      </c>
      <c r="D3" t="s">
        <v>2</v>
      </c>
    </row>
    <row r="5" spans="1:2" ht="12">
      <c r="A5" t="s">
        <v>3</v>
      </c>
      <c r="B5" t="s">
        <v>4</v>
      </c>
    </row>
    <row r="7" spans="1:4" ht="12">
      <c r="A7" t="s">
        <v>5</v>
      </c>
      <c r="B7">
        <v>0</v>
      </c>
      <c r="D7" t="s">
        <v>2</v>
      </c>
    </row>
    <row r="8" spans="1:4" ht="12">
      <c r="A8" t="s">
        <v>6</v>
      </c>
      <c r="B8">
        <v>48.1</v>
      </c>
      <c r="D8" t="s">
        <v>2</v>
      </c>
    </row>
    <row r="10" spans="1:4" ht="12">
      <c r="A10" t="s">
        <v>7</v>
      </c>
      <c r="B10">
        <v>0.053</v>
      </c>
      <c r="D10" t="s">
        <v>2</v>
      </c>
    </row>
    <row r="11" spans="1:4" ht="12">
      <c r="A11" t="s">
        <v>8</v>
      </c>
      <c r="B11">
        <v>0.04</v>
      </c>
      <c r="D11" t="s">
        <v>2</v>
      </c>
    </row>
    <row r="14" spans="1:4" ht="12">
      <c r="A14" t="s">
        <v>9</v>
      </c>
      <c r="B14">
        <f>(PI()*((B21/2)^2)*(B10*25.4))/1000</f>
        <v>9.342329374850038</v>
      </c>
      <c r="D14" t="s">
        <v>10</v>
      </c>
    </row>
    <row r="15" spans="1:4" ht="12">
      <c r="A15" t="s">
        <v>11</v>
      </c>
      <c r="B15">
        <f>(PI()*((B21/2)^2)*(B11*25.4))/1000</f>
        <v>7.050814622528331</v>
      </c>
      <c r="D15" t="s">
        <v>12</v>
      </c>
    </row>
    <row r="17" spans="1:4" ht="12">
      <c r="A17" t="s">
        <v>13</v>
      </c>
      <c r="B17">
        <f>SUM(B7:B15)</f>
        <v>64.58614399737837</v>
      </c>
      <c r="D17" t="s">
        <v>14</v>
      </c>
    </row>
    <row r="19" ht="12">
      <c r="A19" t="s">
        <v>15</v>
      </c>
    </row>
    <row r="21" spans="1:4" ht="12">
      <c r="A21" t="s">
        <v>16</v>
      </c>
      <c r="B21">
        <v>94</v>
      </c>
      <c r="D21" t="s">
        <v>2</v>
      </c>
    </row>
    <row r="22" spans="1:4" ht="12">
      <c r="A22" t="s">
        <v>17</v>
      </c>
      <c r="B22">
        <v>74.6125</v>
      </c>
      <c r="D22" t="s">
        <v>2</v>
      </c>
    </row>
    <row r="24" spans="1:4" ht="12">
      <c r="A24" t="s">
        <v>18</v>
      </c>
      <c r="B24">
        <f>((PI()*((B21/2)^2))*B22)/1000</f>
        <v>517.7941988419243</v>
      </c>
      <c r="D24" t="s">
        <v>19</v>
      </c>
    </row>
    <row r="26" spans="1:4" ht="12">
      <c r="A26" t="s">
        <v>20</v>
      </c>
      <c r="B26">
        <f>B17+B24</f>
        <v>582.3803428393027</v>
      </c>
      <c r="D26" t="s">
        <v>21</v>
      </c>
    </row>
    <row r="28" spans="1:4" ht="12">
      <c r="A28" t="s">
        <v>22</v>
      </c>
      <c r="B28">
        <f>B26/B17</f>
        <v>9.01710965842677</v>
      </c>
      <c r="D28" t="s">
        <v>23</v>
      </c>
    </row>
    <row r="32" spans="1:5" ht="12">
      <c r="A32" t="s">
        <v>24</v>
      </c>
      <c r="D32" t="s">
        <v>25</v>
      </c>
      <c r="E32" s="1" t="s">
        <v>4</v>
      </c>
    </row>
    <row r="33" spans="1:5" ht="12">
      <c r="A33" t="s">
        <v>26</v>
      </c>
      <c r="B33">
        <f>1000*(((-B3*B17)+B26)/(B3-1))</f>
        <v>-1974.995407061038</v>
      </c>
      <c r="C33" t="s">
        <v>4</v>
      </c>
      <c r="D33" t="s">
        <v>27</v>
      </c>
      <c r="E33" s="1" t="s">
        <v>4</v>
      </c>
    </row>
    <row r="35" spans="1:4" ht="12">
      <c r="A35" t="s">
        <v>28</v>
      </c>
      <c r="D35" t="s">
        <v>25</v>
      </c>
    </row>
    <row r="36" spans="1:5" ht="12">
      <c r="A36" t="s">
        <v>29</v>
      </c>
      <c r="B36">
        <f>B33/(3.14159*(47*47))</f>
        <v>-0.28459080771499234</v>
      </c>
      <c r="C36">
        <f>B36/25.4</f>
        <v>-0.011204362508464266</v>
      </c>
      <c r="D36" t="s">
        <v>27</v>
      </c>
      <c r="E36" s="1" t="s">
        <v>4</v>
      </c>
    </row>
    <row r="39" ht="12">
      <c r="A39" t="s">
        <v>30</v>
      </c>
    </row>
    <row r="41" ht="12">
      <c r="A41" t="s">
        <v>31</v>
      </c>
    </row>
    <row r="42" ht="12">
      <c r="A42" t="s">
        <v>32</v>
      </c>
    </row>
    <row r="43" ht="12">
      <c r="A43" t="s">
        <v>33</v>
      </c>
    </row>
    <row r="44" ht="12">
      <c r="A44" t="s">
        <v>34</v>
      </c>
    </row>
    <row r="45" ht="12">
      <c r="A45" t="s">
        <v>35</v>
      </c>
    </row>
    <row r="46" ht="12">
      <c r="A46" t="s">
        <v>36</v>
      </c>
    </row>
    <row r="47" ht="12">
      <c r="A47" t="s">
        <v>37</v>
      </c>
    </row>
    <row r="48" ht="12">
      <c r="A48" t="s">
        <v>38</v>
      </c>
    </row>
    <row r="49" ht="12">
      <c r="A49" t="s">
        <v>39</v>
      </c>
    </row>
    <row r="50" ht="12">
      <c r="A50" t="s">
        <v>40</v>
      </c>
    </row>
    <row r="51" ht="12">
      <c r="A51" t="s">
        <v>41</v>
      </c>
    </row>
    <row r="52" ht="12">
      <c r="A52" t="s">
        <v>42</v>
      </c>
    </row>
    <row r="53" ht="12">
      <c r="A53" t="s">
        <v>43</v>
      </c>
    </row>
    <row r="54" ht="12">
      <c r="A54" t="s">
        <v>44</v>
      </c>
    </row>
    <row r="55" ht="12">
      <c r="A55" t="s">
        <v>45</v>
      </c>
    </row>
    <row r="56" ht="12">
      <c r="A56" t="s">
        <v>46</v>
      </c>
    </row>
    <row r="57" ht="12">
      <c r="A57" t="s">
        <v>47</v>
      </c>
    </row>
    <row r="58" ht="12">
      <c r="A58" t="s">
        <v>48</v>
      </c>
    </row>
    <row r="59" ht="12">
      <c r="A59" t="s">
        <v>49</v>
      </c>
    </row>
    <row r="60" ht="12">
      <c r="A60" t="s">
        <v>50</v>
      </c>
    </row>
    <row r="61" ht="12">
      <c r="A61" t="s">
        <v>51</v>
      </c>
    </row>
    <row r="62" ht="12">
      <c r="A62" t="s">
        <v>52</v>
      </c>
    </row>
    <row r="63" ht="12">
      <c r="A63" t="s">
        <v>53</v>
      </c>
    </row>
    <row r="64" ht="12">
      <c r="A64" t="s">
        <v>54</v>
      </c>
    </row>
    <row r="65" ht="12">
      <c r="A65" t="s">
        <v>55</v>
      </c>
    </row>
    <row r="66" ht="12">
      <c r="A66" t="s">
        <v>56</v>
      </c>
    </row>
    <row r="67" ht="12">
      <c r="A67" t="s">
        <v>57</v>
      </c>
    </row>
    <row r="68" ht="12">
      <c r="A68" t="s">
        <v>58</v>
      </c>
    </row>
    <row r="69" ht="12">
      <c r="A69" t="s">
        <v>59</v>
      </c>
    </row>
    <row r="70" ht="12">
      <c r="A70" t="s">
        <v>60</v>
      </c>
    </row>
    <row r="71" ht="12">
      <c r="A71" t="s">
        <v>61</v>
      </c>
    </row>
    <row r="72" ht="12">
      <c r="A72" t="s">
        <v>62</v>
      </c>
    </row>
    <row r="74" ht="12">
      <c r="A74" t="s">
        <v>63</v>
      </c>
    </row>
    <row r="75" ht="12">
      <c r="A75" t="s">
        <v>64</v>
      </c>
    </row>
    <row r="76" ht="12">
      <c r="A76" t="s">
        <v>65</v>
      </c>
    </row>
    <row r="77" ht="12">
      <c r="A77" t="s">
        <v>66</v>
      </c>
    </row>
    <row r="78" ht="12">
      <c r="A78" t="s">
        <v>67</v>
      </c>
    </row>
  </sheetData>
  <printOptions gridLines="1"/>
  <pageMargins left="0.75" right="0.75" top="1" bottom="1" header="0.5" footer="0.5"/>
  <pageSetup fitToHeight="2" fitToWidth="1" horizontalDpi="300" verticalDpi="300" orientation="portrait" scale="80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MLangford</cp:lastModifiedBy>
  <dcterms:created xsi:type="dcterms:W3CDTF">2001-06-12T23:47:16Z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